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0" windowWidth="18420" windowHeight="1102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<sst xmlns="http://schemas.openxmlformats.org/spreadsheetml/2006/main" count="776" uniqueCount="737">
  <si>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</si>
  <si>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</si>
  <si>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</si>
  <si>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</si>
  <si>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</si>
  <si>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</si>
  <si>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</si>
  <si>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</si>
  <si>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</si>
  <si>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</si>
  <si>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</si>
  <si>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</si>
  <si>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</si>
  <si>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</si>
  <si>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</si>
  <si>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</si>
  <si>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</si>
  <si>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</si>
  <si>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</si>
  <si>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</si>
  <si>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</si>
  <si>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</si>
  <si>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</si>
  <si>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</si>
  <si>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</si>
  <si>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</si>
  <si>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</si>
  <si>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</si>
  <si>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</si>
  <si>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</si>
  <si>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</si>
  <si>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</si>
  <si>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</si>
  <si>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</si>
  <si>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</si>
  <si>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</si>
  <si>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</si>
  <si>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</si>
  <si>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</si>
  <si>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</si>
  <si>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</si>
  <si>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</si>
  <si>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</si>
  <si>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</si>
  <si>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</si>
  <si>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</si>
  <si>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</si>
  <si>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</si>
  <si>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</si>
  <si>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</si>
  <si>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</si>
  <si>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</si>
  <si>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</si>
  <si>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</si>
  <si>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</si>
  <si>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</si>
  <si>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</si>
  <si>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МБУ ДО Центр "Родник"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</si>
  <si>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</si>
  <si>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</si>
  <si>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</si>
  <si>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</si>
  <si>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</si>
  <si>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</si>
  <si>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</si>
  <si>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</si>
  <si>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</si>
  <si>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</si>
  <si>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</si>
  <si>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</si>
  <si>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</si>
  <si>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</si>
  <si>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</si>
  <si>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</si>
  <si>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</si>
  <si>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</si>
  <si>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</si>
  <si>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</si>
  <si>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</si>
  <si>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</si>
  <si>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</si>
  <si>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</si>
  <si>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</si>
  <si>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</si>
  <si>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</si>
  <si>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</si>
  <si>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</si>
  <si>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</si>
  <si>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</si>
  <si>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</si>
  <si>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</si>
  <si>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</si>
  <si>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</si>
  <si>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</si>
  <si>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</si>
  <si>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</si>
  <si>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</si>
  <si>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</si>
  <si>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</si>
  <si>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</si>
  <si>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</si>
  <si>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</si>
  <si>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</si>
  <si>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</si>
  <si>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</si>
  <si>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</si>
  <si>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</si>
  <si>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</si>
  <si>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</si>
  <si>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</si>
  <si>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</si>
  <si>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</si>
  <si>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</si>
  <si>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</si>
  <si>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</si>
  <si>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</si>
  <si>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</si>
  <si>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</si>
  <si>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</si>
  <si>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</si>
  <si>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</si>
  <si>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</si>
  <si>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</si>
  <si>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</si>
  <si>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</si>
  <si>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</si>
  <si>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</si>
  <si>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</si>
  <si>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</si>
  <si>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</si>
  <si>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</si>
  <si>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</si>
  <si>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</si>
  <si>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</si>
  <si>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</si>
  <si>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</si>
  <si>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</si>
  <si>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</si>
  <si>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</si>
  <si>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</si>
  <si>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</si>
  <si>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</si>
  <si>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</si>
  <si>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</si>
  <si>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</si>
  <si>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</si>
  <si>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</si>
  <si>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</si>
  <si>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</si>
  <si>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</si>
  <si>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</si>
  <si>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</si>
  <si>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</si>
  <si>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</si>
  <si>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</si>
  <si>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</si>
  <si>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</si>
  <si>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</si>
  <si>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</si>
  <si>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</si>
  <si>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</si>
  <si>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</si>
  <si>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</si>
  <si>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</si>
  <si>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</si>
  <si>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</si>
  <si>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</si>
  <si>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</si>
  <si>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</si>
  <si>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</si>
  <si>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</si>
  <si>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</si>
  <si>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</si>
  <si>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</si>
  <si>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</si>
  <si>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</si>
  <si>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</si>
  <si>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</si>
  <si>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</si>
  <si>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</si>
  <si>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</si>
  <si>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</si>
  <si>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</si>
  <si>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</si>
  <si>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</si>
  <si>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</si>
  <si>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</si>
  <si>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</si>
  <si>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</si>
  <si>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</si>
  <si>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</si>
  <si>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</si>
  <si>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</si>
  <si>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</si>
  <si>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</si>
  <si>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</si>
  <si>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</si>
  <si>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</si>
  <si>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</si>
  <si>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</si>
  <si>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</si>
  <si>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</si>
  <si>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</si>
  <si>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</si>
  <si>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</si>
  <si>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</si>
  <si>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</si>
  <si>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</si>
  <si>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</si>
  <si>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</si>
  <si>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</si>
  <si>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</si>
  <si>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</si>
  <si>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</si>
  <si>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</si>
  <si>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</si>
  <si>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</si>
  <si>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</si>
  <si>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</si>
  <si>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</si>
  <si>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</si>
  <si>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</si>
  <si>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</si>
  <si>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</si>
  <si>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</si>
  <si>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</si>
  <si>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</si>
  <si>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</si>
  <si>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</si>
  <si>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</si>
  <si>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</si>
  <si>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</si>
  <si>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</si>
  <si>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</si>
  <si>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</si>
  <si>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</si>
  <si>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</si>
  <si>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</si>
  <si>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</si>
  <si>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</si>
  <si>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</si>
  <si>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</si>
  <si>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</si>
  <si>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</si>
  <si>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</si>
  <si>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</si>
  <si>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</si>
  <si>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</si>
  <si>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</si>
  <si>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</si>
  <si>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</si>
  <si>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</si>
  <si>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</si>
  <si>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</si>
  <si>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</si>
  <si>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</si>
  <si>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</si>
  <si>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</si>
  <si>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</si>
  <si>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</si>
  <si>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</si>
  <si>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</si>
  <si>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</si>
  <si>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</si>
  <si>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</si>
  <si>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</si>
  <si>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</si>
  <si>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</si>
  <si>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</si>
  <si>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</si>
  <si>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</si>
  <si>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</si>
  <si>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</si>
  <si>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</si>
  <si>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</si>
  <si>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</si>
  <si>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</si>
  <si>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</si>
  <si>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</si>
  <si>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</si>
  <si>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</si>
  <si>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</si>
  <si>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</si>
  <si>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</si>
  <si>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</si>
  <si>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</si>
  <si>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</si>
  <si>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</si>
  <si>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</si>
  <si>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</si>
  <si>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</si>
  <si>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</si>
  <si>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</si>
  <si>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</si>
  <si>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</si>
  <si>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</si>
  <si>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</si>
  <si>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</si>
  <si>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</si>
  <si>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</si>
  <si>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</si>
  <si>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</si>
  <si>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</si>
  <si>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</si>
  <si>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</si>
  <si>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</si>
  <si>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</si>
  <si>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</si>
  <si>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</si>
  <si>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</si>
  <si>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</si>
  <si>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</si>
  <si>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</si>
  <si>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</si>
  <si>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</si>
  <si>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</si>
  <si>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</si>
  <si>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</si>
  <si>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</si>
  <si>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</si>
  <si>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</si>
  <si>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</si>
  <si>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</si>
  <si>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</si>
  <si>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</si>
  <si>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</si>
  <si>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</si>
  <si>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</si>
  <si>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</si>
  <si>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</si>
  <si>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</si>
  <si>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</si>
  <si>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</si>
  <si>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</si>
  <si>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</si>
  <si>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</si>
  <si>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</si>
  <si>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</si>
  <si>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</si>
  <si>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</si>
  <si>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</si>
  <si>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</si>
  <si>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</si>
  <si>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</si>
  <si>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</si>
  <si>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</si>
  <si>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</si>
  <si>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</si>
  <si>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</si>
  <si>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</si>
  <si>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</si>
  <si>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</si>
  <si>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</si>
  <si>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</si>
  <si>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</si>
  <si>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</si>
  <si>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</si>
  <si>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</si>
  <si>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</si>
  <si>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</si>
  <si>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</si>
  <si>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</si>
  <si>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</si>
  <si>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</si>
  <si>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</si>
  <si>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</si>
  <si>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</si>
  <si>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</si>
  <si>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</si>
  <si>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</si>
  <si>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</si>
  <si>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</si>
  <si>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</si>
  <si>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</si>
  <si>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</si>
  <si>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</si>
  <si>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</si>
  <si>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</si>
  <si>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</si>
  <si>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</si>
  <si>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</si>
  <si>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</si>
  <si>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</si>
  <si>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</si>
  <si>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</si>
  <si>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</si>
  <si>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</si>
  <si>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</si>
  <si>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</si>
  <si>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</si>
  <si>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</si>
  <si>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</si>
  <si>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</si>
  <si>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</si>
  <si>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</si>
  <si>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</si>
  <si>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</si>
  <si>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</si>
  <si>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</si>
  <si>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</si>
  <si>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</si>
  <si>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</si>
  <si>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</si>
  <si>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</si>
  <si>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</si>
  <si>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</si>
  <si>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</si>
  <si>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</si>
  <si>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</si>
  <si>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</si>
  <si>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</si>
  <si>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</si>
  <si>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</si>
  <si>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</si>
  <si>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</si>
  <si>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</si>
  <si>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</si>
  <si>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</si>
  <si>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</si>
  <si>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</si>
  <si>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</si>
  <si>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</si>
  <si>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</si>
  <si>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</si>
  <si>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</si>
  <si>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</si>
  <si>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</si>
  <si>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</si>
  <si>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</si>
  <si>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</si>
  <si>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</si>
  <si>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</si>
  <si>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</si>
  <si>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</si>
  <si>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</si>
  <si>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</si>
  <si>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</si>
  <si>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</si>
  <si>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</si>
  <si>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</si>
  <si>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</si>
  <si>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</si>
  <si>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</si>
  <si>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</si>
  <si>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</si>
  <si>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</si>
  <si>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</si>
  <si>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</si>
  <si>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</si>
  <si>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</si>
  <si>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</si>
  <si>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</si>
  <si>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</si>
  <si>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</si>
  <si>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</si>
  <si>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</si>
  <si>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</si>
  <si>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</si>
  <si>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</si>
  <si>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</si>
  <si>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</si>
  <si>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</si>
  <si>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</si>
  <si>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</si>
  <si>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</si>
  <si>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</si>
  <si>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</si>
  <si>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</si>
  <si>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</si>
  <si>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</si>
  <si>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</si>
  <si>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</si>
  <si>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</si>
  <si>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</si>
  <si>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</si>
  <si>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</si>
  <si>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</si>
  <si>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</si>
  <si>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</si>
  <si>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</si>
  <si>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</si>
  <si>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</si>
  <si>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391502, Рязанская область, р.п. Шилово, ул. Стройкова, д. 8 "б"</t>
  </si>
  <si>
    <t>Митрошкина М.А.</t>
  </si>
  <si>
    <t>директор</t>
  </si>
  <si>
    <t>8(49136)2-15-19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</si>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</sst>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BN38" sqref="BN38:CI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148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149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244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161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150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2018</v>
      </c>
      <c r="AR20" s="143"/>
      <c r="AS20" s="143"/>
      <c r="AT20" s="129" t="s">
        <v>151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152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153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160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216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215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243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217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4.2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154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155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57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156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482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157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158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159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41452694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>
        <v>61658151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>
        <v>4210007</v>
      </c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233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131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132</v>
      </c>
      <c r="Q19" s="1" t="s">
        <v>133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234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12104</v>
      </c>
      <c r="Q21" s="66"/>
    </row>
    <row r="22" spans="1:17" ht="25.5">
      <c r="A22" s="3" t="s">
        <v>134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8629</v>
      </c>
      <c r="Q22" s="66"/>
    </row>
    <row r="23" spans="1:17" ht="15.75">
      <c r="A23" s="3" t="s">
        <v>162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6565</v>
      </c>
      <c r="Q23" s="66"/>
    </row>
    <row r="24" spans="1:17" ht="25.5">
      <c r="A24" s="7" t="s">
        <v>163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1003</v>
      </c>
      <c r="Q24" s="66"/>
    </row>
    <row r="25" spans="1:17" ht="15.75">
      <c r="A25" s="7" t="s">
        <v>164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3634</v>
      </c>
      <c r="Q25" s="66"/>
    </row>
    <row r="26" spans="1:17" ht="15.75">
      <c r="A26" s="7" t="s">
        <v>165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/>
    </row>
    <row r="27" spans="1:17" ht="15.75">
      <c r="A27" s="7" t="s">
        <v>166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/>
    </row>
    <row r="28" spans="1:17" ht="15.75">
      <c r="A28" s="7" t="s">
        <v>167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1928</v>
      </c>
      <c r="Q28" s="66"/>
    </row>
    <row r="29" spans="1:17" ht="15.75">
      <c r="A29" s="3" t="s">
        <v>168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19</v>
      </c>
      <c r="Q29" s="66"/>
    </row>
    <row r="30" spans="1:17" ht="15.75">
      <c r="A30" s="3" t="s">
        <v>169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2045</v>
      </c>
      <c r="Q30" s="66"/>
    </row>
    <row r="31" spans="1:17" ht="15.75">
      <c r="A31" s="3" t="s">
        <v>135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2675</v>
      </c>
      <c r="Q31" s="66"/>
    </row>
    <row r="32" spans="1:17" ht="15.75">
      <c r="A32" s="3" t="s">
        <v>139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40</v>
      </c>
      <c r="Q32" s="66"/>
    </row>
    <row r="33" spans="1:17" ht="15.75">
      <c r="A33" s="3" t="s">
        <v>140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/>
    </row>
    <row r="34" spans="1:17" ht="15.75">
      <c r="A34" s="3" t="s">
        <v>141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966</v>
      </c>
      <c r="Q34" s="66"/>
    </row>
    <row r="35" spans="1:17" ht="15.75">
      <c r="A35" s="3" t="s">
        <v>142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/>
    </row>
    <row r="36" spans="1:17" ht="15.75">
      <c r="A36" s="3" t="s">
        <v>143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1592</v>
      </c>
      <c r="Q36" s="66"/>
    </row>
    <row r="37" spans="1:17" ht="15.75">
      <c r="A37" s="3" t="s">
        <v>144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77</v>
      </c>
      <c r="Q37" s="66"/>
    </row>
    <row r="38" spans="1:17" ht="15.75">
      <c r="A38" s="3" t="s">
        <v>136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/>
    </row>
    <row r="39" spans="1:17" ht="15.75">
      <c r="A39" s="3" t="s">
        <v>137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800</v>
      </c>
      <c r="Q39" s="66"/>
    </row>
    <row r="40" spans="1:17" ht="15.75">
      <c r="A40" s="3" t="s">
        <v>138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/>
    </row>
    <row r="44" spans="1:15" s="5" customFormat="1" ht="38.25" customHeight="1">
      <c r="A44" s="163" t="s">
        <v>146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147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484</v>
      </c>
      <c r="Q45" s="162"/>
      <c r="S45" s="162" t="s">
        <v>483</v>
      </c>
      <c r="T45" s="162"/>
      <c r="U45" s="162"/>
      <c r="W45" s="33"/>
    </row>
    <row r="46" spans="16:23" s="5" customFormat="1" ht="12.75">
      <c r="P46" s="110" t="s">
        <v>65</v>
      </c>
      <c r="Q46" s="110"/>
      <c r="S46" s="110" t="s">
        <v>145</v>
      </c>
      <c r="T46" s="110"/>
      <c r="U46" s="110"/>
      <c r="W46" s="21" t="s">
        <v>66</v>
      </c>
    </row>
    <row r="47" s="5" customFormat="1" ht="12.75"/>
    <row r="48" spans="15:21" s="5" customFormat="1" ht="15.75">
      <c r="O48" s="32"/>
      <c r="P48" s="162" t="s">
        <v>485</v>
      </c>
      <c r="Q48" s="162"/>
      <c r="S48" s="166">
        <v>43486</v>
      </c>
      <c r="T48" s="166"/>
      <c r="U48" s="166"/>
    </row>
    <row r="49" spans="16:21" s="5" customFormat="1" ht="12.75">
      <c r="P49" s="110" t="s">
        <v>67</v>
      </c>
      <c r="Q49" s="110"/>
      <c r="S49" s="165" t="s">
        <v>68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175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726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718</v>
      </c>
      <c r="P18" s="167" t="s">
        <v>727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728</v>
      </c>
      <c r="Q19" s="10" t="s">
        <v>171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">
      <c r="A21" s="58" t="s">
        <v>731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">
      <c r="A23" s="59" t="s">
        <v>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">
      <c r="A24" s="59" t="s">
        <v>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">
      <c r="A25" s="59" t="s">
        <v>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">
      <c r="A26" s="59" t="s">
        <v>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">
      <c r="A27" s="59" t="s">
        <v>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">
      <c r="A28" s="59" t="s">
        <v>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">
      <c r="A29" s="59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">
      <c r="A30" s="58" t="s">
        <v>172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">
      <c r="A31" s="58" t="s">
        <v>173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.75">
      <c r="A19" s="62" t="s">
        <v>25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718</v>
      </c>
      <c r="P19" s="1" t="s">
        <v>176</v>
      </c>
      <c r="Q19" s="1" t="s">
        <v>177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">
      <c r="A21" s="61" t="s">
        <v>728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178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86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179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245</v>
      </c>
      <c r="B1" s="69"/>
      <c r="C1" s="69"/>
      <c r="D1" s="68"/>
      <c r="E1" s="69"/>
      <c r="F1" s="69"/>
      <c r="G1" s="69"/>
      <c r="H1" s="69"/>
      <c r="J1" s="70" t="s">
        <v>246</v>
      </c>
      <c r="K1" s="70"/>
      <c r="L1" s="71"/>
      <c r="M1" s="71"/>
      <c r="O1" s="70" t="s">
        <v>247</v>
      </c>
      <c r="P1" s="71"/>
    </row>
    <row r="2" spans="1:16" ht="12.75">
      <c r="A2" s="72" t="s">
        <v>248</v>
      </c>
      <c r="B2" s="72" t="s">
        <v>249</v>
      </c>
      <c r="C2" s="72" t="s">
        <v>250</v>
      </c>
      <c r="D2" s="72" t="s">
        <v>251</v>
      </c>
      <c r="E2" s="72" t="s">
        <v>252</v>
      </c>
      <c r="F2" s="72" t="s">
        <v>253</v>
      </c>
      <c r="G2" s="72" t="s">
        <v>254</v>
      </c>
      <c r="H2" s="72" t="s">
        <v>255</v>
      </c>
      <c r="J2" s="73" t="s">
        <v>256</v>
      </c>
      <c r="K2" s="73" t="s">
        <v>258</v>
      </c>
      <c r="L2" s="73" t="s">
        <v>252</v>
      </c>
      <c r="M2" s="73" t="s">
        <v>259</v>
      </c>
      <c r="O2" s="74" t="s">
        <v>260</v>
      </c>
      <c r="P2" s="74" t="s">
        <v>261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262</v>
      </c>
      <c r="K3" s="5">
        <v>1</v>
      </c>
      <c r="L3" s="5" t="s">
        <v>263</v>
      </c>
      <c r="M3" s="5" t="s">
        <v>160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264</v>
      </c>
      <c r="H4" s="5">
        <f>IF(LEN(P_1)&lt;&gt;0,0,1)</f>
        <v>0</v>
      </c>
      <c r="J4" s="5" t="s">
        <v>265</v>
      </c>
      <c r="K4" s="5">
        <v>2</v>
      </c>
      <c r="L4" s="5" t="s">
        <v>266</v>
      </c>
      <c r="M4" s="5" t="str">
        <f>IF(P_1=0,"Нет данных",P_1)</f>
        <v>МБУ ДО Центр "Родник"</v>
      </c>
      <c r="O4" s="77">
        <f ca="1">TODAY()</f>
        <v>43850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267</v>
      </c>
      <c r="H5" s="5">
        <f>IF(LEN(P_2)&lt;&gt;0,0,1)</f>
        <v>0</v>
      </c>
      <c r="J5" s="5" t="s">
        <v>268</v>
      </c>
      <c r="K5" s="5">
        <v>3</v>
      </c>
      <c r="L5" s="5" t="s">
        <v>269</v>
      </c>
      <c r="M5" s="5" t="str">
        <f>IF(P_2=0,"Нет данных",P_2)</f>
        <v>391502, Рязанская область, р.п. Шилово, ул. Стройкова, д. 8 "б"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270</v>
      </c>
      <c r="H6" s="5">
        <f>IF(LEN(P_3)&lt;&gt;0,0,1)</f>
        <v>0</v>
      </c>
      <c r="J6" s="5" t="s">
        <v>271</v>
      </c>
      <c r="K6" s="5">
        <v>4</v>
      </c>
      <c r="L6" s="5" t="s">
        <v>272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273</v>
      </c>
      <c r="H7" s="5">
        <f>IF(LEN(P_4)&lt;&gt;0,0,1)</f>
        <v>0</v>
      </c>
      <c r="J7" s="5" t="s">
        <v>274</v>
      </c>
      <c r="K7" s="5">
        <v>5</v>
      </c>
      <c r="L7" s="5" t="s">
        <v>275</v>
      </c>
      <c r="M7" s="5">
        <f>IF(P_4=0,"Нет данных",P_4)</f>
        <v>41452694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276</v>
      </c>
      <c r="H8" s="5">
        <f>IF(LEN(R_1)&lt;&gt;0,0,1)</f>
        <v>0</v>
      </c>
      <c r="J8" s="78" t="s">
        <v>277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278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279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280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282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283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284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285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286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287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288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289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290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291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292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293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294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295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296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297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298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299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300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301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302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303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304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305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306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307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308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309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310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311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312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313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314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315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316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317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318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319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320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321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322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323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324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325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326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327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328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329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330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331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332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333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334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335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336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337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338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339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340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341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342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343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344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345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346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347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348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349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350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351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352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353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354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355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356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357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358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359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360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361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362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363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364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365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366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367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368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369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370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371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372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373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374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375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376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377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378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379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380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381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382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383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384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385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386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387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388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389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390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391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392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393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394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395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396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397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398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399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400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401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402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403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404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405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406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407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408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409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410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411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412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413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414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415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416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417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418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419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420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422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423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424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425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426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427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428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429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430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431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432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433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434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435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436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437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438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439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440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441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442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443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444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445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446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447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448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449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450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451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452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453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462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463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464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465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466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467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468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469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470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471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472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473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474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475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476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477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478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479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480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481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486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487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488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489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490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491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492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493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494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495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496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497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498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499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500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501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502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503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504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505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506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507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508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509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510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511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512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513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514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515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516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517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518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519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520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521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522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523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524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525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526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527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528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529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530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531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532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533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534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535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536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537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538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539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540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541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542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543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544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545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546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547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548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549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550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551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552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553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554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555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556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557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558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559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560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561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562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563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564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565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566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567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569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570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571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572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573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574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575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576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577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578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579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580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581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582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583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584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585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586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587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588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589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590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591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592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593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594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595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596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597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598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599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600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601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602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603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604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605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606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607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608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609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610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611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612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613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614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615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616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617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618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619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620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621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623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624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625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626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627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628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629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630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631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632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633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634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635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636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637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638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639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640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641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642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643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644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645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646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647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648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649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650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651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652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653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654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655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656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657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658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659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660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661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662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663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664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665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666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667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668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669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670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671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672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673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674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675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676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677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678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679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680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681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682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683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684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685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686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687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688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689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690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691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692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693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694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695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696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455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454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456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457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257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458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459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460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461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697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698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699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700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701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702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703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704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705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706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707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708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709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710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711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712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713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716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714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715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421</v>
      </c>
      <c r="H454">
        <f>IF('Раздел 8'!P23-'Раздел 8'!P29=SUM('Раздел 9'!Q21,'Раздел 9'!Q40),0,1)</f>
        <v>0</v>
      </c>
    </row>
    <row r="455" ht="12.75">
      <c r="A455" s="78" t="s">
        <v>281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717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719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3" t="s">
        <v>720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">
      <c r="A22" s="3" t="s">
        <v>170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">
      <c r="A23" s="3" t="s">
        <v>721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">
      <c r="A24" s="3" t="s">
        <v>722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">
      <c r="A25" s="3" t="s">
        <v>723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724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">
      <c r="A27" s="3" t="s">
        <v>725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="115" zoomScaleNormal="115" zoomScalePageLayoutView="0" workbookViewId="0" topLeftCell="O15">
      <selection activeCell="V21" sqref="V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726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718</v>
      </c>
      <c r="P17" s="156" t="s">
        <v>734</v>
      </c>
      <c r="Q17" s="156"/>
      <c r="R17" s="156" t="s">
        <v>727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728</v>
      </c>
      <c r="Q18" s="156" t="s">
        <v>0</v>
      </c>
      <c r="R18" s="156" t="s">
        <v>728</v>
      </c>
      <c r="S18" s="156" t="s">
        <v>729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736</v>
      </c>
      <c r="T19" s="1" t="s">
        <v>735</v>
      </c>
      <c r="U19" s="1" t="s">
        <v>223</v>
      </c>
      <c r="V19" s="1" t="s">
        <v>730</v>
      </c>
      <c r="W19" s="1" t="s">
        <v>180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">
      <c r="A21" s="7" t="s">
        <v>731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17</v>
      </c>
      <c r="Q21" s="8"/>
      <c r="R21" s="8">
        <v>693</v>
      </c>
      <c r="S21" s="8">
        <v>89</v>
      </c>
      <c r="T21" s="8"/>
      <c r="U21" s="8">
        <v>2</v>
      </c>
      <c r="V21" s="8">
        <v>2</v>
      </c>
      <c r="W21" s="8">
        <v>10</v>
      </c>
    </row>
    <row r="22" spans="1:23" ht="25.5">
      <c r="A22" s="7" t="s">
        <v>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">
      <c r="A23" s="7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">
      <c r="A24" s="7" t="s">
        <v>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">
      <c r="A26" s="7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">
      <c r="A27" s="7" t="s">
        <v>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4</v>
      </c>
      <c r="Q27" s="8"/>
      <c r="R27" s="8">
        <v>115</v>
      </c>
      <c r="S27" s="8">
        <v>21</v>
      </c>
      <c r="T27" s="8"/>
      <c r="U27" s="8">
        <v>2</v>
      </c>
      <c r="V27" s="8">
        <v>1</v>
      </c>
      <c r="W27" s="8">
        <v>3</v>
      </c>
    </row>
    <row r="28" spans="1:23" ht="15">
      <c r="A28" s="7" t="s">
        <v>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">
      <c r="A29" s="7" t="s">
        <v>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13</v>
      </c>
      <c r="Q29" s="8"/>
      <c r="R29" s="8">
        <v>578</v>
      </c>
      <c r="S29" s="8">
        <v>68</v>
      </c>
      <c r="T29" s="8"/>
      <c r="U29" s="8">
        <v>0</v>
      </c>
      <c r="V29" s="8">
        <v>1</v>
      </c>
      <c r="W29" s="8">
        <v>7</v>
      </c>
    </row>
    <row r="30" spans="1:23" ht="15">
      <c r="A30" s="7" t="s">
        <v>732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733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219</v>
      </c>
      <c r="O17" s="152"/>
      <c r="P17" s="152"/>
      <c r="Q17" s="152"/>
      <c r="R17" s="152"/>
      <c r="S17" s="152"/>
      <c r="T17" s="152"/>
    </row>
    <row r="18" spans="15:20" ht="12.75">
      <c r="O18" s="157" t="s">
        <v>15</v>
      </c>
      <c r="P18" s="157"/>
      <c r="Q18" s="157"/>
      <c r="R18" s="157"/>
      <c r="S18" s="157"/>
      <c r="T18" s="157"/>
    </row>
    <row r="19" spans="14:20" ht="64.5">
      <c r="N19" s="64"/>
      <c r="O19" s="10" t="s">
        <v>718</v>
      </c>
      <c r="P19" s="10" t="s">
        <v>9</v>
      </c>
      <c r="Q19" s="10" t="s">
        <v>10</v>
      </c>
      <c r="R19" s="10" t="s">
        <v>224</v>
      </c>
      <c r="S19" s="10" t="s">
        <v>238</v>
      </c>
      <c r="T19" s="10" t="s">
        <v>182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">
      <c r="N21" s="64" t="s">
        <v>728</v>
      </c>
      <c r="O21" s="55">
        <v>1</v>
      </c>
      <c r="P21" s="8"/>
      <c r="Q21" s="8"/>
      <c r="R21" s="8"/>
      <c r="S21" s="8"/>
      <c r="T21" s="8"/>
    </row>
    <row r="22" spans="14:20" ht="15">
      <c r="N22" s="64" t="s">
        <v>181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218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17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">
      <c r="A23" s="3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">
      <c r="A25" s="7" t="s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">
      <c r="A26" s="3" t="s">
        <v>225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1" sqref="Q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718</v>
      </c>
      <c r="P18" s="156" t="s">
        <v>26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27</v>
      </c>
      <c r="Q19" s="1" t="s">
        <v>28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">
      <c r="A21" s="7" t="s">
        <v>226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">
      <c r="A22" s="7" t="s">
        <v>227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198</v>
      </c>
      <c r="Q22" s="8">
        <v>121</v>
      </c>
    </row>
    <row r="23" spans="1:17" ht="15">
      <c r="A23" s="7" t="s">
        <v>228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195</v>
      </c>
      <c r="Q23" s="8">
        <v>145</v>
      </c>
    </row>
    <row r="24" spans="1:17" ht="15">
      <c r="A24" s="7" t="s">
        <v>229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211</v>
      </c>
      <c r="Q24" s="8">
        <v>130</v>
      </c>
    </row>
    <row r="25" spans="1:17" ht="15">
      <c r="A25" s="7" t="s">
        <v>230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604</v>
      </c>
      <c r="Q26" s="8">
        <v>396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8">
      <selection activeCell="Z25" sqref="Z25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220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84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718</v>
      </c>
      <c r="P17" s="156" t="s">
        <v>32</v>
      </c>
      <c r="Q17" s="156" t="s">
        <v>33</v>
      </c>
      <c r="R17" s="159" t="s">
        <v>82</v>
      </c>
      <c r="S17" s="156" t="s">
        <v>242</v>
      </c>
      <c r="T17" s="156" t="s">
        <v>34</v>
      </c>
      <c r="U17" s="156"/>
      <c r="V17" s="156"/>
      <c r="W17" s="156"/>
      <c r="X17" s="156"/>
      <c r="Y17" s="156"/>
      <c r="Z17" s="156"/>
      <c r="AA17" s="156" t="s">
        <v>35</v>
      </c>
      <c r="AB17" s="156"/>
      <c r="AC17" s="156" t="s">
        <v>36</v>
      </c>
      <c r="AD17" s="156"/>
      <c r="AE17" s="156"/>
      <c r="AF17" s="156"/>
      <c r="AG17" s="156"/>
      <c r="AH17" s="156"/>
      <c r="AI17" s="156" t="s">
        <v>184</v>
      </c>
      <c r="AJ17" s="156"/>
      <c r="AK17" s="156"/>
      <c r="AL17" s="156"/>
      <c r="AM17" s="156"/>
      <c r="AN17" s="156" t="s">
        <v>183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37</v>
      </c>
      <c r="U18" s="156"/>
      <c r="V18" s="156" t="s">
        <v>38</v>
      </c>
      <c r="W18" s="156" t="s">
        <v>39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40</v>
      </c>
      <c r="U19" s="1" t="s">
        <v>41</v>
      </c>
      <c r="V19" s="156"/>
      <c r="W19" s="1" t="s">
        <v>42</v>
      </c>
      <c r="X19" s="1" t="s">
        <v>43</v>
      </c>
      <c r="Y19" s="1" t="s">
        <v>44</v>
      </c>
      <c r="Z19" s="1" t="s">
        <v>45</v>
      </c>
      <c r="AA19" s="1" t="s">
        <v>27</v>
      </c>
      <c r="AB19" s="1" t="s">
        <v>71</v>
      </c>
      <c r="AC19" s="1" t="s">
        <v>46</v>
      </c>
      <c r="AD19" s="1" t="s">
        <v>69</v>
      </c>
      <c r="AE19" s="1" t="s">
        <v>47</v>
      </c>
      <c r="AF19" s="1" t="s">
        <v>70</v>
      </c>
      <c r="AG19" s="1" t="s">
        <v>48</v>
      </c>
      <c r="AH19" s="1" t="s">
        <v>49</v>
      </c>
      <c r="AI19" s="1" t="s">
        <v>50</v>
      </c>
      <c r="AJ19" s="1" t="s">
        <v>51</v>
      </c>
      <c r="AK19" s="1" t="s">
        <v>52</v>
      </c>
      <c r="AL19" s="1" t="s">
        <v>53</v>
      </c>
      <c r="AM19" s="1" t="s">
        <v>231</v>
      </c>
      <c r="AN19" s="1" t="s">
        <v>83</v>
      </c>
      <c r="AO19" s="1" t="s">
        <v>54</v>
      </c>
      <c r="AP19" s="1" t="s">
        <v>186</v>
      </c>
      <c r="AQ19" s="1" t="s">
        <v>185</v>
      </c>
      <c r="AR19" s="1" t="s">
        <v>232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72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30</v>
      </c>
      <c r="Q21" s="8"/>
      <c r="R21" s="8">
        <v>27</v>
      </c>
      <c r="S21" s="8">
        <v>24</v>
      </c>
      <c r="T21" s="8">
        <v>2</v>
      </c>
      <c r="U21" s="8">
        <v>28</v>
      </c>
      <c r="V21" s="8"/>
      <c r="W21" s="8">
        <v>1</v>
      </c>
      <c r="X21" s="8">
        <v>13</v>
      </c>
      <c r="Y21" s="8"/>
      <c r="Z21" s="8">
        <v>16</v>
      </c>
      <c r="AA21" s="8">
        <v>3</v>
      </c>
      <c r="AB21" s="8">
        <v>1</v>
      </c>
      <c r="AC21" s="8">
        <v>11</v>
      </c>
      <c r="AD21" s="8">
        <v>8</v>
      </c>
      <c r="AE21" s="8">
        <v>14</v>
      </c>
      <c r="AF21" s="8">
        <v>2</v>
      </c>
      <c r="AG21" s="8">
        <v>2</v>
      </c>
      <c r="AH21" s="8">
        <v>3</v>
      </c>
      <c r="AI21" s="8">
        <v>1</v>
      </c>
      <c r="AJ21" s="8"/>
      <c r="AK21" s="8">
        <v>2</v>
      </c>
      <c r="AL21" s="8">
        <v>5</v>
      </c>
      <c r="AM21" s="8">
        <v>22</v>
      </c>
      <c r="AN21" s="8"/>
      <c r="AO21" s="8">
        <v>3</v>
      </c>
      <c r="AP21" s="8">
        <v>27</v>
      </c>
      <c r="AQ21" s="8">
        <v>9</v>
      </c>
      <c r="AR21" s="8">
        <v>7</v>
      </c>
    </row>
    <row r="22" spans="1:44" ht="30" customHeight="1">
      <c r="A22" s="7" t="s">
        <v>55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3</v>
      </c>
      <c r="T22" s="8"/>
      <c r="U22" s="8">
        <v>3</v>
      </c>
      <c r="V22" s="8"/>
      <c r="W22" s="8"/>
      <c r="X22" s="8">
        <v>2</v>
      </c>
      <c r="Y22" s="8"/>
      <c r="Z22" s="8">
        <v>1</v>
      </c>
      <c r="AA22" s="8"/>
      <c r="AB22" s="8">
        <v>0</v>
      </c>
      <c r="AC22" s="8">
        <v>2</v>
      </c>
      <c r="AD22" s="8">
        <v>2</v>
      </c>
      <c r="AE22" s="8">
        <v>1</v>
      </c>
      <c r="AF22" s="8">
        <v>0</v>
      </c>
      <c r="AG22" s="8"/>
      <c r="AH22" s="8"/>
      <c r="AI22" s="8"/>
      <c r="AJ22" s="8"/>
      <c r="AK22" s="8"/>
      <c r="AL22" s="8">
        <v>1</v>
      </c>
      <c r="AM22" s="8">
        <v>2</v>
      </c>
      <c r="AN22" s="8"/>
      <c r="AO22" s="8"/>
      <c r="AP22" s="8">
        <v>3</v>
      </c>
      <c r="AQ22" s="8"/>
      <c r="AR22" s="8"/>
    </row>
    <row r="23" spans="1:44" ht="30" customHeight="1">
      <c r="A23" s="7" t="s">
        <v>73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>
        <v>0</v>
      </c>
      <c r="AF23" s="8">
        <v>0</v>
      </c>
      <c r="AG23" s="8"/>
      <c r="AH23" s="8"/>
      <c r="AI23" s="8"/>
      <c r="AJ23" s="8"/>
      <c r="AK23" s="8"/>
      <c r="AL23" s="8">
        <v>0</v>
      </c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74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/>
      <c r="X24" s="8">
        <v>1</v>
      </c>
      <c r="Y24" s="8"/>
      <c r="Z24" s="8"/>
      <c r="AA24" s="8"/>
      <c r="AB24" s="8"/>
      <c r="AC24" s="8">
        <v>1</v>
      </c>
      <c r="AD24" s="8">
        <v>1</v>
      </c>
      <c r="AE24" s="8">
        <v>0</v>
      </c>
      <c r="AF24" s="8">
        <v>0</v>
      </c>
      <c r="AG24" s="8"/>
      <c r="AH24" s="8"/>
      <c r="AI24" s="8"/>
      <c r="AJ24" s="8"/>
      <c r="AK24" s="8"/>
      <c r="AL24" s="8">
        <v>1</v>
      </c>
      <c r="AM24" s="8">
        <v>0</v>
      </c>
      <c r="AN24" s="8"/>
      <c r="AO24" s="8"/>
      <c r="AP24" s="8">
        <v>1</v>
      </c>
      <c r="AQ24" s="8"/>
      <c r="AR24" s="8"/>
    </row>
    <row r="25" spans="1:44" ht="19.5" customHeight="1">
      <c r="A25" s="7" t="s">
        <v>56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>
        <v>1</v>
      </c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/>
      <c r="AD25" s="8"/>
      <c r="AE25" s="8">
        <v>1</v>
      </c>
      <c r="AF25" s="8">
        <v>0</v>
      </c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>
        <v>1</v>
      </c>
      <c r="AQ25" s="8"/>
      <c r="AR25" s="8"/>
    </row>
    <row r="26" spans="1:44" ht="19.5" customHeight="1">
      <c r="A26" s="7" t="s">
        <v>58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75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13</v>
      </c>
      <c r="Q27" s="8"/>
      <c r="R27" s="8">
        <v>13</v>
      </c>
      <c r="S27" s="8">
        <v>13</v>
      </c>
      <c r="T27" s="8"/>
      <c r="U27" s="8">
        <v>13</v>
      </c>
      <c r="V27" s="8"/>
      <c r="W27" s="8">
        <v>1</v>
      </c>
      <c r="X27" s="8">
        <v>11</v>
      </c>
      <c r="Y27" s="8"/>
      <c r="Z27" s="8">
        <v>1</v>
      </c>
      <c r="AA27" s="8"/>
      <c r="AB27" s="8">
        <v>0</v>
      </c>
      <c r="AC27" s="8">
        <v>7</v>
      </c>
      <c r="AD27" s="8">
        <v>5</v>
      </c>
      <c r="AE27" s="8">
        <v>6</v>
      </c>
      <c r="AF27" s="8">
        <v>2</v>
      </c>
      <c r="AG27" s="8"/>
      <c r="AH27" s="8"/>
      <c r="AI27" s="8">
        <v>1</v>
      </c>
      <c r="AJ27" s="8"/>
      <c r="AK27" s="8">
        <v>2</v>
      </c>
      <c r="AL27" s="8">
        <v>3</v>
      </c>
      <c r="AM27" s="8">
        <v>7</v>
      </c>
      <c r="AN27" s="8"/>
      <c r="AO27" s="8">
        <v>3</v>
      </c>
      <c r="AP27" s="8">
        <v>10</v>
      </c>
      <c r="AQ27" s="8">
        <v>3</v>
      </c>
      <c r="AR27" s="8">
        <v>3</v>
      </c>
    </row>
    <row r="28" spans="1:44" ht="30" customHeight="1">
      <c r="A28" s="24" t="s">
        <v>76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77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6</v>
      </c>
      <c r="Q29" s="8"/>
      <c r="R29" s="8">
        <v>6</v>
      </c>
      <c r="S29" s="8">
        <v>6</v>
      </c>
      <c r="T29" s="8"/>
      <c r="U29" s="8">
        <v>6</v>
      </c>
      <c r="V29" s="8"/>
      <c r="W29" s="8">
        <v>0</v>
      </c>
      <c r="X29" s="8">
        <v>6</v>
      </c>
      <c r="Y29" s="8"/>
      <c r="Z29" s="8">
        <v>0</v>
      </c>
      <c r="AA29" s="8"/>
      <c r="AB29" s="8">
        <v>0</v>
      </c>
      <c r="AC29" s="8">
        <v>1</v>
      </c>
      <c r="AD29" s="8">
        <v>0</v>
      </c>
      <c r="AE29" s="8">
        <v>5</v>
      </c>
      <c r="AF29" s="8">
        <v>1</v>
      </c>
      <c r="AG29" s="8"/>
      <c r="AH29" s="8"/>
      <c r="AI29" s="8"/>
      <c r="AJ29" s="8"/>
      <c r="AK29" s="8"/>
      <c r="AL29" s="8">
        <v>3</v>
      </c>
      <c r="AM29" s="8">
        <v>3</v>
      </c>
      <c r="AN29" s="8"/>
      <c r="AO29" s="8"/>
      <c r="AP29" s="8">
        <v>6</v>
      </c>
      <c r="AQ29" s="8">
        <v>1</v>
      </c>
      <c r="AR29" s="8">
        <v>1</v>
      </c>
    </row>
    <row r="30" spans="1:44" ht="19.5" customHeight="1">
      <c r="A30" s="3" t="s">
        <v>78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59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2</v>
      </c>
      <c r="Q31" s="8"/>
      <c r="R31" s="8">
        <v>2</v>
      </c>
      <c r="S31" s="8">
        <v>2</v>
      </c>
      <c r="T31" s="8"/>
      <c r="U31" s="8">
        <v>2</v>
      </c>
      <c r="V31" s="8"/>
      <c r="W31" s="8">
        <v>1</v>
      </c>
      <c r="X31" s="8">
        <v>1</v>
      </c>
      <c r="Y31" s="8"/>
      <c r="Z31" s="8">
        <v>0</v>
      </c>
      <c r="AA31" s="8"/>
      <c r="AB31" s="8">
        <v>0</v>
      </c>
      <c r="AC31" s="8">
        <v>1</v>
      </c>
      <c r="AD31" s="8">
        <v>0</v>
      </c>
      <c r="AE31" s="8">
        <v>1</v>
      </c>
      <c r="AF31" s="8">
        <v>1</v>
      </c>
      <c r="AG31" s="8"/>
      <c r="AH31" s="8"/>
      <c r="AI31" s="8"/>
      <c r="AJ31" s="8"/>
      <c r="AK31" s="8"/>
      <c r="AL31" s="8"/>
      <c r="AM31" s="8">
        <v>2</v>
      </c>
      <c r="AN31" s="8"/>
      <c r="AO31" s="8"/>
      <c r="AP31" s="8">
        <v>2</v>
      </c>
      <c r="AQ31" s="8">
        <v>2</v>
      </c>
      <c r="AR31" s="8">
        <v>2</v>
      </c>
    </row>
    <row r="32" spans="1:44" ht="19.5" customHeight="1">
      <c r="A32" s="25" t="s">
        <v>79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80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60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5</v>
      </c>
      <c r="Q34" s="8"/>
      <c r="R34" s="8">
        <v>5</v>
      </c>
      <c r="S34" s="8">
        <v>5</v>
      </c>
      <c r="T34" s="8"/>
      <c r="U34" s="8">
        <v>5</v>
      </c>
      <c r="V34" s="8"/>
      <c r="W34" s="8"/>
      <c r="X34" s="8">
        <v>4</v>
      </c>
      <c r="Y34" s="8"/>
      <c r="Z34" s="8">
        <v>1</v>
      </c>
      <c r="AA34" s="8"/>
      <c r="AB34" s="8"/>
      <c r="AC34" s="8">
        <v>5</v>
      </c>
      <c r="AD34" s="8">
        <v>5</v>
      </c>
      <c r="AE34" s="8">
        <v>0</v>
      </c>
      <c r="AF34" s="8">
        <v>0</v>
      </c>
      <c r="AG34" s="8"/>
      <c r="AH34" s="8"/>
      <c r="AI34" s="8">
        <v>1</v>
      </c>
      <c r="AJ34" s="8"/>
      <c r="AK34" s="8">
        <v>2</v>
      </c>
      <c r="AL34" s="8"/>
      <c r="AM34" s="8">
        <v>2</v>
      </c>
      <c r="AN34" s="8"/>
      <c r="AO34" s="8">
        <v>3</v>
      </c>
      <c r="AP34" s="8">
        <v>2</v>
      </c>
      <c r="AQ34" s="8"/>
      <c r="AR34" s="8"/>
    </row>
    <row r="35" spans="1:44" ht="19.5" customHeight="1">
      <c r="A35" s="7" t="s">
        <v>81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61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14</v>
      </c>
      <c r="Q36" s="8"/>
      <c r="R36" s="8">
        <v>11</v>
      </c>
      <c r="S36" s="8">
        <v>8</v>
      </c>
      <c r="T36" s="8">
        <v>2</v>
      </c>
      <c r="U36" s="8">
        <v>12</v>
      </c>
      <c r="V36" s="8"/>
      <c r="W36" s="8"/>
      <c r="X36" s="8"/>
      <c r="Y36" s="8"/>
      <c r="Z36" s="8">
        <v>14</v>
      </c>
      <c r="AA36" s="8">
        <v>3</v>
      </c>
      <c r="AB36" s="8">
        <v>1</v>
      </c>
      <c r="AC36" s="8">
        <v>2</v>
      </c>
      <c r="AD36" s="8">
        <v>1</v>
      </c>
      <c r="AE36" s="8">
        <v>7</v>
      </c>
      <c r="AF36" s="8">
        <v>0</v>
      </c>
      <c r="AG36" s="8">
        <v>2</v>
      </c>
      <c r="AH36" s="8">
        <v>3</v>
      </c>
      <c r="AI36" s="8"/>
      <c r="AJ36" s="8"/>
      <c r="AK36" s="8"/>
      <c r="AL36" s="8">
        <v>1</v>
      </c>
      <c r="AM36" s="8">
        <v>13</v>
      </c>
      <c r="AN36" s="8"/>
      <c r="AO36" s="8"/>
      <c r="AP36" s="8">
        <v>14</v>
      </c>
      <c r="AQ36" s="8">
        <v>6</v>
      </c>
      <c r="AR36" s="8">
        <v>4</v>
      </c>
    </row>
    <row r="37" spans="1:43" ht="60" customHeight="1">
      <c r="A37" s="17" t="s">
        <v>85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63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">
      <c r="A40" s="20" t="s">
        <v>64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239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9">
      <c r="A42" s="20" t="s">
        <v>240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2">
      <selection activeCell="P64" sqref="P64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241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188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86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">
      <c r="A21" s="7" t="s">
        <v>87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">
      <c r="A22" s="7" t="s">
        <v>88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2147</v>
      </c>
    </row>
    <row r="23" spans="1:16" ht="15">
      <c r="A23" s="7" t="s">
        <v>189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8</v>
      </c>
    </row>
    <row r="24" spans="1:16" ht="15">
      <c r="A24" s="7" t="s">
        <v>89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342</v>
      </c>
    </row>
    <row r="25" spans="1:16" ht="15">
      <c r="A25" s="7" t="s">
        <v>190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">
      <c r="A26" s="7" t="s">
        <v>191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">
      <c r="A27" s="7" t="s">
        <v>90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">
      <c r="A28" s="7" t="s">
        <v>91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">
      <c r="A29" s="7" t="s">
        <v>92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">
      <c r="A30" s="7" t="s">
        <v>93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">
      <c r="A31" s="7" t="s">
        <v>94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">
      <c r="A32" s="7" t="s">
        <v>192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">
      <c r="A33" s="7" t="s">
        <v>193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">
      <c r="A34" s="7" t="s">
        <v>95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">
      <c r="A35" s="7" t="s">
        <v>96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">
      <c r="A36" s="7" t="s">
        <v>194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">
      <c r="A37" s="7" t="s">
        <v>97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">
      <c r="A38" s="7" t="s">
        <v>98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">
      <c r="A39" s="7" t="s">
        <v>99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195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">
      <c r="A41" s="7" t="s">
        <v>196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100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">
      <c r="A43" s="7" t="s">
        <v>101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11</v>
      </c>
    </row>
    <row r="44" spans="1:16" ht="15">
      <c r="A44" s="7" t="s">
        <v>102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">
      <c r="A45" s="7" t="s">
        <v>101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">
      <c r="A46" s="7" t="s">
        <v>103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104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">
      <c r="A48" s="7" t="s">
        <v>105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">
      <c r="A49" s="7" t="s">
        <v>106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">
      <c r="A50" s="7" t="s">
        <v>197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235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">
      <c r="A52" s="7" t="s">
        <v>107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198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>
      <c r="A54" s="7" t="s">
        <v>199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">
      <c r="A55" s="7" t="s">
        <v>108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">
      <c r="A56" s="7" t="s">
        <v>200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13</v>
      </c>
    </row>
    <row r="57" spans="1:16" ht="25.5">
      <c r="A57" s="7" t="s">
        <v>109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">
      <c r="A58" s="7" t="s">
        <v>110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">
      <c r="A59" s="7" t="s">
        <v>201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9</v>
      </c>
    </row>
    <row r="60" spans="1:16" ht="25.5">
      <c r="A60" s="7" t="s">
        <v>202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">
      <c r="A61" s="7" t="s">
        <v>203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13</v>
      </c>
    </row>
    <row r="62" spans="1:16" ht="25.5">
      <c r="A62" s="7" t="s">
        <v>204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4</v>
      </c>
    </row>
    <row r="63" spans="1:16" ht="15">
      <c r="A63" s="7" t="s">
        <v>111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112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">
      <c r="A65" s="7" t="s">
        <v>113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">
      <c r="A66" s="7" t="s">
        <v>114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205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">
      <c r="A68" s="7" t="s">
        <v>206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">
      <c r="A69" s="7" t="s">
        <v>207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">
      <c r="A70" s="7" t="s">
        <v>208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">
      <c r="A71" s="7" t="s">
        <v>209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9</v>
      </c>
    </row>
    <row r="72" spans="1:16" ht="25.5">
      <c r="A72" s="7" t="s">
        <v>210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4</v>
      </c>
    </row>
    <row r="73" spans="1:16" ht="15">
      <c r="A73" s="7" t="s">
        <v>115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">
      <c r="A74" s="7" t="s">
        <v>116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">
      <c r="A75" s="7" t="s">
        <v>211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">
      <c r="A76" s="7" t="s">
        <v>117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212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">
      <c r="A78" s="7" t="s">
        <v>118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">
      <c r="A79" s="7" t="s">
        <v>119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">
      <c r="A80" s="7" t="s">
        <v>120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">
      <c r="A81" s="67" t="s">
        <v>213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13</v>
      </c>
    </row>
    <row r="82" spans="1:16" ht="15">
      <c r="A82" s="7" t="s">
        <v>236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">
      <c r="A83" s="7" t="s">
        <v>121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">
      <c r="A84" s="7" t="s">
        <v>122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214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237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221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131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718</v>
      </c>
      <c r="P19" s="1" t="s">
        <v>222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7" t="s">
        <v>123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12104</v>
      </c>
    </row>
    <row r="22" spans="1:16" ht="15">
      <c r="A22" s="7" t="s">
        <v>124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12104</v>
      </c>
    </row>
    <row r="23" spans="1:16" ht="15">
      <c r="A23" s="7" t="s">
        <v>125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126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">
      <c r="A25" s="7" t="s">
        <v>127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">
      <c r="A26" s="7" t="s">
        <v>128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">
      <c r="A27" s="7" t="s">
        <v>129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">
      <c r="A28" s="7" t="s">
        <v>130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">
      <c r="A29" s="7" t="s">
        <v>187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Муравьева</cp:lastModifiedBy>
  <cp:lastPrinted>2020-01-20T07:09:54Z</cp:lastPrinted>
  <dcterms:created xsi:type="dcterms:W3CDTF">2009-09-17T07:17:02Z</dcterms:created>
  <dcterms:modified xsi:type="dcterms:W3CDTF">2020-01-20T07:10:12Z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